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7\เสนอผู้บริหาร 2023.12.15\"/>
    </mc:Choice>
  </mc:AlternateContent>
  <xr:revisionPtr revIDLastSave="0" documentId="13_ncr:1_{349160ED-FE80-492F-BC3C-C7F660F47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โครงการ!$A$9:$M$49</definedName>
    <definedName name="_xlnm.Print_Area" localSheetId="0">โครงการ!$A$1:$I$49</definedName>
    <definedName name="_xlnm.Print_Titles" localSheetId="0">โครงการ!$5:$7</definedName>
  </definedNames>
  <calcPr calcId="181029"/>
</workbook>
</file>

<file path=xl/calcChain.xml><?xml version="1.0" encoding="utf-8"?>
<calcChain xmlns="http://schemas.openxmlformats.org/spreadsheetml/2006/main">
  <c r="E34" i="3" l="1"/>
  <c r="D34" i="3"/>
  <c r="C34" i="3"/>
  <c r="C36" i="3"/>
  <c r="E41" i="3"/>
  <c r="F16" i="3" l="1"/>
  <c r="G16" i="3"/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D36" i="3"/>
  <c r="E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6" i="3"/>
  <c r="G46" i="3" s="1"/>
  <c r="H46" i="3" s="1"/>
  <c r="C41" i="3"/>
  <c r="I29" i="3"/>
  <c r="F47" i="3"/>
  <c r="I49" i="3"/>
  <c r="C38" i="3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H16" i="3"/>
  <c r="I18" i="3"/>
  <c r="E38" i="3"/>
  <c r="E11" i="3"/>
  <c r="F11" i="3" s="1"/>
  <c r="I12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G34" i="3"/>
  <c r="H34" i="3" s="1"/>
  <c r="G37" i="3"/>
  <c r="H37" i="3" s="1"/>
  <c r="I36" i="3"/>
  <c r="F36" i="3"/>
  <c r="I39" i="3"/>
  <c r="H40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C8" i="3" l="1"/>
  <c r="D8" i="3"/>
  <c r="E8" i="3"/>
  <c r="F38" i="3"/>
  <c r="G38" i="3"/>
  <c r="H38" i="3" s="1"/>
  <c r="G41" i="3"/>
  <c r="H41" i="3" s="1"/>
  <c r="F41" i="3"/>
  <c r="F13" i="3"/>
  <c r="G13" i="3"/>
  <c r="H13" i="3" s="1"/>
  <c r="I13" i="3"/>
  <c r="I11" i="3"/>
  <c r="G11" i="3"/>
  <c r="H11" i="3" s="1"/>
  <c r="F46" i="3"/>
  <c r="I46" i="3"/>
  <c r="I38" i="3"/>
  <c r="I48" i="3"/>
  <c r="I34" i="3"/>
  <c r="I41" i="3"/>
  <c r="F8" i="3" l="1"/>
  <c r="G8" i="3"/>
  <c r="H8" i="3" s="1"/>
  <c r="I8" i="3"/>
</calcChain>
</file>

<file path=xl/sharedStrings.xml><?xml version="1.0" encoding="utf-8"?>
<sst xmlns="http://schemas.openxmlformats.org/spreadsheetml/2006/main" count="60" uniqueCount="55">
  <si>
    <t>แผนงานบูรณาการขับเคลื่อนการแก้ไขปัญหาจังหวัดชายแดนภาคใต้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</si>
  <si>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</si>
  <si>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</si>
  <si>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</si>
  <si>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</si>
  <si>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</si>
  <si>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</si>
  <si>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</si>
  <si>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</si>
  <si>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</si>
  <si>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</si>
  <si>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</si>
  <si>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</si>
  <si>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</si>
  <si>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</si>
  <si>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</si>
  <si>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</si>
  <si>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</si>
  <si>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</si>
  <si>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</si>
  <si>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</si>
  <si>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</si>
  <si>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</si>
  <si>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</si>
  <si>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</si>
  <si>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</si>
  <si>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</si>
  <si>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</si>
  <si>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</si>
  <si>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</si>
  <si>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</si>
  <si>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</si>
  <si>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</si>
  <si>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ผลผลิตเกษตรกรได้รับการส่งเสริมและพัฒนาศักยภาพ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</si>
  <si>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</si>
  <si>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</si>
  <si>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โครงการส่งเสริมการดำเนินงานโครงการอันเนื่องมาจากพระราชดำริ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</si>
  <si>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</si>
  <si>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</si>
  <si>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</si>
  <si>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</si>
  <si>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</si>
  <si>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</si>
  <si>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</si>
  <si>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</si>
  <si>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</si>
  <si>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</si>
  <si>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แผนงาน - ผลผลิต - รายการ - โครงการ</t>
  </si>
  <si>
    <t>ผลการใช้จ่าย
(PO + ผลการเบิกจ่าย)</t>
  </si>
  <si>
    <t>แผนงานบุคลากรภาครัฐ</t>
  </si>
  <si>
    <t>**</t>
  </si>
  <si>
    <t>รายงานผลการใช้จ่ายเงินงบประมาณ ประจำปีงบประมาณ พ.ศ. 2566 ไปพลางก่อน (งบดำเนินงาน - รายโครงการ)</t>
  </si>
  <si>
    <t>งบที่ได้รับ
ปีงบประมาณ 2566
ไปพลางก่อน</t>
  </si>
  <si>
    <t>คงเหลือ</t>
  </si>
  <si>
    <t>(ตั้งแต่วันที่ 1 ตุลาคม 2566 - 15 ธันวาคม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</si>
</sst>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4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43" fontId="23" fillId="0" borderId="11" xfId="1" applyFont="1" applyFill="1" applyBorder="1" applyAlignment="1">
      <alignment horizontal="center" vertical="center"/>
    </xf>
    <xf numFmtId="43" fontId="24" fillId="0" borderId="13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M49"/>
  <sheetViews>
    <sheetView tabSelected="1" view="pageBreakPreview" zoomScale="120" zoomScaleNormal="100" zoomScaleSheetLayoutView="120" workbookViewId="0">
      <selection activeCell="I51" sqref="I51"/>
    </sheetView>
  </sheetViews>
  <sheetFormatPr defaultColWidth="9.125" defaultRowHeight="21" x14ac:dyDescent="0.2"/>
  <cols>
    <col min="1" max="1" width="4.625" style="4" customWidth="1"/>
    <col min="2" max="2" width="82.25" style="4" customWidth="1"/>
    <col min="3" max="3" width="14.75" style="3" bestFit="1" customWidth="1"/>
    <col min="4" max="4" width="13.75" style="3" bestFit="1" customWidth="1"/>
    <col min="5" max="5" width="14.75" style="3" bestFit="1" customWidth="1"/>
    <col min="6" max="6" width="7.125" style="2" bestFit="1" customWidth="1"/>
    <col min="7" max="7" width="14.75" style="3" bestFit="1" customWidth="1"/>
    <col min="8" max="8" width="7.125" style="2" bestFit="1" customWidth="1"/>
    <col min="9" max="9" width="14.75" style="3" bestFit="1" customWidth="1"/>
    <col min="10" max="10" width="16.375" style="3" bestFit="1" customWidth="1"/>
    <col min="11" max="11" width="16.875" style="3" bestFit="1" customWidth="1"/>
    <col min="12" max="12" width="9.125" style="3"/>
    <col min="13" max="13" width="15.25" style="3" bestFit="1" customWidth="1"/>
    <col min="14" max="16384" width="9.125" style="4"/>
  </cols>
  <sheetData>
    <row r="1" spans="1:13" s="5" customFormat="1" ht="26.25" x14ac:dyDescent="0.2">
      <c r="A1" s="50" t="s">
        <v>51</v>
      </c>
      <c r="B1" s="50"/>
      <c r="C1" s="50"/>
      <c r="D1" s="50"/>
      <c r="E1" s="50"/>
      <c r="F1" s="50"/>
      <c r="G1" s="50"/>
      <c r="H1" s="50"/>
      <c r="I1" s="50"/>
      <c r="J1" s="1"/>
      <c r="K1" s="1"/>
      <c r="L1" s="1"/>
      <c r="M1" s="1"/>
    </row>
    <row r="2" spans="1:13" s="5" customFormat="1" ht="26.25" x14ac:dyDescent="0.2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1"/>
      <c r="K2" s="1"/>
      <c r="L2" s="1"/>
      <c r="M2" s="1"/>
    </row>
    <row r="3" spans="1:13" s="5" customFormat="1" ht="26.25" x14ac:dyDescent="0.2">
      <c r="A3" s="50" t="s">
        <v>54</v>
      </c>
      <c r="B3" s="50"/>
      <c r="C3" s="50"/>
      <c r="D3" s="50"/>
      <c r="E3" s="50"/>
      <c r="F3" s="50"/>
      <c r="G3" s="50"/>
      <c r="H3" s="50"/>
      <c r="I3" s="50"/>
      <c r="J3" s="1"/>
      <c r="K3" s="1"/>
      <c r="L3" s="1"/>
      <c r="M3" s="1"/>
    </row>
    <row r="4" spans="1:13" s="5" customFormat="1" ht="26.25" x14ac:dyDescent="0.2">
      <c r="A4" s="43"/>
      <c r="B4" s="43"/>
      <c r="C4" s="43"/>
      <c r="D4" s="43"/>
      <c r="E4" s="43"/>
      <c r="F4" s="43"/>
      <c r="G4" s="43"/>
      <c r="H4" s="43"/>
      <c r="I4" s="43"/>
      <c r="J4" s="1"/>
      <c r="K4" s="1"/>
      <c r="L4" s="1"/>
      <c r="M4" s="1"/>
    </row>
    <row r="5" spans="1:13" s="6" customFormat="1" x14ac:dyDescent="0.2">
      <c r="C5" s="2"/>
      <c r="D5" s="2"/>
      <c r="E5" s="2"/>
      <c r="F5" s="2"/>
      <c r="G5" s="2"/>
      <c r="H5" s="2"/>
      <c r="I5" s="32" t="s">
        <v>7</v>
      </c>
      <c r="J5" s="2"/>
      <c r="K5" s="2"/>
      <c r="L5" s="2"/>
      <c r="M5" s="2"/>
    </row>
    <row r="6" spans="1:13" s="6" customFormat="1" ht="47.25" customHeight="1" x14ac:dyDescent="0.2">
      <c r="A6" s="51" t="s">
        <v>47</v>
      </c>
      <c r="B6" s="52"/>
      <c r="C6" s="46" t="s">
        <v>52</v>
      </c>
      <c r="D6" s="46" t="s">
        <v>3</v>
      </c>
      <c r="E6" s="49" t="s">
        <v>4</v>
      </c>
      <c r="F6" s="49"/>
      <c r="G6" s="47" t="s">
        <v>48</v>
      </c>
      <c r="H6" s="48"/>
      <c r="I6" s="46" t="s">
        <v>53</v>
      </c>
      <c r="J6" s="2"/>
      <c r="K6" s="2"/>
      <c r="L6" s="2"/>
      <c r="M6" s="2"/>
    </row>
    <row r="7" spans="1:13" s="6" customFormat="1" x14ac:dyDescent="0.2">
      <c r="A7" s="51"/>
      <c r="B7" s="52"/>
      <c r="C7" s="49"/>
      <c r="D7" s="46"/>
      <c r="E7" s="19" t="s">
        <v>5</v>
      </c>
      <c r="F7" s="19" t="s">
        <v>6</v>
      </c>
      <c r="G7" s="19" t="s">
        <v>5</v>
      </c>
      <c r="H7" s="19" t="s">
        <v>6</v>
      </c>
      <c r="I7" s="49"/>
      <c r="J7" s="2"/>
      <c r="K7" s="2"/>
      <c r="L7" s="2"/>
      <c r="M7" s="2"/>
    </row>
    <row r="8" spans="1:13" ht="21.75" thickBot="1" x14ac:dyDescent="0.25">
      <c r="A8" s="44" t="s">
        <v>2</v>
      </c>
      <c r="B8" s="45"/>
      <c r="C8" s="20">
        <f>+C9+C11+C13+C34+C36+C38+C41+C46+C48</f>
        <v>511503120.01999998</v>
      </c>
      <c r="D8" s="20">
        <f>+D9+D11+D13+D34+D36+D38+D41+D46+D48</f>
        <v>63266374.270000003</v>
      </c>
      <c r="E8" s="20">
        <f>+E9+E11+E13+E34+E36+E38+E41+E46+E48</f>
        <v>119575906.31999999</v>
      </c>
      <c r="F8" s="20">
        <f>+E8*100/C8</f>
        <v>23.377356195857523</v>
      </c>
      <c r="G8" s="20">
        <f>+D8+E8</f>
        <v>182842280.59</v>
      </c>
      <c r="H8" s="20">
        <f>+G8*100/C8</f>
        <v>35.746073373482218</v>
      </c>
      <c r="I8" s="21">
        <f>+C8-D8-E8</f>
        <v>328660839.43000001</v>
      </c>
      <c r="J8" s="4"/>
    </row>
    <row r="9" spans="1:13" s="13" customFormat="1" ht="21.75" thickTop="1" x14ac:dyDescent="0.2">
      <c r="A9" s="11" t="s">
        <v>0</v>
      </c>
      <c r="B9" s="33"/>
      <c r="C9" s="12">
        <f>+C10</f>
        <v>4947500</v>
      </c>
      <c r="D9" s="12">
        <f t="shared" ref="D9:E9" si="0">+D10</f>
        <v>0</v>
      </c>
      <c r="E9" s="12">
        <f t="shared" si="0"/>
        <v>930020</v>
      </c>
      <c r="F9" s="22">
        <f t="shared" ref="F9:F24" si="1">E9*100/C9</f>
        <v>18.797776654876198</v>
      </c>
      <c r="G9" s="22">
        <f t="shared" ref="G9:G24" si="2">+D9+E9</f>
        <v>930020</v>
      </c>
      <c r="H9" s="22">
        <f t="shared" ref="H9:H24" si="3">G9*100/C9</f>
        <v>18.797776654876198</v>
      </c>
      <c r="I9" s="23">
        <f t="shared" ref="I9:I24" si="4">+C9-D9-E9</f>
        <v>4017480</v>
      </c>
      <c r="J9" s="14"/>
      <c r="K9" s="14"/>
      <c r="L9" s="14"/>
      <c r="M9" s="14"/>
    </row>
    <row r="10" spans="1:13" x14ac:dyDescent="0.2">
      <c r="A10" s="9"/>
      <c r="B10" s="34" t="s">
        <v>8</v>
      </c>
      <c r="C10" s="7">
        <v>4947500</v>
      </c>
      <c r="D10" s="7">
        <v>0</v>
      </c>
      <c r="E10" s="7">
        <v>930020</v>
      </c>
      <c r="F10" s="28">
        <f t="shared" si="1"/>
        <v>18.797776654876198</v>
      </c>
      <c r="G10" s="7">
        <f t="shared" si="2"/>
        <v>930020</v>
      </c>
      <c r="H10" s="28">
        <f t="shared" si="3"/>
        <v>18.797776654876198</v>
      </c>
      <c r="I10" s="7">
        <f t="shared" si="4"/>
        <v>4017480</v>
      </c>
    </row>
    <row r="11" spans="1:13" s="13" customFormat="1" x14ac:dyDescent="0.2">
      <c r="A11" s="15" t="s">
        <v>49</v>
      </c>
      <c r="B11" s="35"/>
      <c r="C11" s="16">
        <f>+C12</f>
        <v>29444376.280000001</v>
      </c>
      <c r="D11" s="16">
        <f t="shared" ref="D11:E11" si="5">+D12</f>
        <v>0</v>
      </c>
      <c r="E11" s="16">
        <f t="shared" si="5"/>
        <v>9147633.3800000008</v>
      </c>
      <c r="F11" s="19">
        <f t="shared" si="1"/>
        <v>31.067506042617389</v>
      </c>
      <c r="G11" s="19">
        <f t="shared" si="2"/>
        <v>9147633.3800000008</v>
      </c>
      <c r="H11" s="19">
        <f t="shared" si="3"/>
        <v>31.067506042617389</v>
      </c>
      <c r="I11" s="24">
        <f t="shared" si="4"/>
        <v>20296742.899999999</v>
      </c>
      <c r="J11" s="14"/>
      <c r="K11" s="14"/>
      <c r="L11" s="14"/>
      <c r="M11" s="14"/>
    </row>
    <row r="12" spans="1:13" x14ac:dyDescent="0.2">
      <c r="A12" s="27"/>
      <c r="B12" s="53" t="s">
        <v>45</v>
      </c>
      <c r="C12" s="18">
        <v>29444376.280000001</v>
      </c>
      <c r="D12" s="18">
        <v>0</v>
      </c>
      <c r="E12" s="18">
        <v>9147633.3800000008</v>
      </c>
      <c r="F12" s="29">
        <f t="shared" si="1"/>
        <v>31.067506042617389</v>
      </c>
      <c r="G12" s="18">
        <f t="shared" si="2"/>
        <v>9147633.3800000008</v>
      </c>
      <c r="H12" s="29">
        <f t="shared" si="3"/>
        <v>31.067506042617389</v>
      </c>
      <c r="I12" s="18">
        <f t="shared" si="4"/>
        <v>20296742.899999999</v>
      </c>
    </row>
    <row r="13" spans="1:13" s="13" customFormat="1" x14ac:dyDescent="0.2">
      <c r="A13" s="15" t="s">
        <v>9</v>
      </c>
      <c r="B13" s="35"/>
      <c r="C13" s="16">
        <f>+C14+C15+C16+C17+C18+C19+C20+C21+C22+C23+C24+C25+C26+C27+C28+C29+C30+C31+C32+C33</f>
        <v>291903341.15999997</v>
      </c>
      <c r="D13" s="16">
        <f t="shared" ref="D13:E13" si="6">+D14+D15+D16+D17+D18+D19+D20+D21+D22+D23+D24+D25+D26+D27+D28+D29+D30+D31+D32+D33</f>
        <v>16696278.890000001</v>
      </c>
      <c r="E13" s="16">
        <f t="shared" si="6"/>
        <v>67245508.159999996</v>
      </c>
      <c r="F13" s="19">
        <f t="shared" si="1"/>
        <v>23.036909373072557</v>
      </c>
      <c r="G13" s="19">
        <f t="shared" si="2"/>
        <v>83941787.049999997</v>
      </c>
      <c r="H13" s="19">
        <f t="shared" si="3"/>
        <v>28.756706489354393</v>
      </c>
      <c r="I13" s="24">
        <f t="shared" si="4"/>
        <v>207961554.10999998</v>
      </c>
      <c r="J13" s="14"/>
      <c r="K13" s="14"/>
      <c r="L13" s="14"/>
      <c r="M13" s="14"/>
    </row>
    <row r="14" spans="1:13" x14ac:dyDescent="0.2">
      <c r="A14" s="25"/>
      <c r="B14" s="36" t="s">
        <v>10</v>
      </c>
      <c r="C14" s="26">
        <v>5324000</v>
      </c>
      <c r="D14" s="26">
        <v>0</v>
      </c>
      <c r="E14" s="26">
        <v>201880</v>
      </c>
      <c r="F14" s="30">
        <f t="shared" si="1"/>
        <v>3.7918858001502631</v>
      </c>
      <c r="G14" s="26">
        <f t="shared" si="2"/>
        <v>201880</v>
      </c>
      <c r="H14" s="30">
        <f t="shared" si="3"/>
        <v>3.7918858001502631</v>
      </c>
      <c r="I14" s="26">
        <f t="shared" si="4"/>
        <v>5122120</v>
      </c>
    </row>
    <row r="15" spans="1:13" x14ac:dyDescent="0.2">
      <c r="A15" s="9"/>
      <c r="B15" s="37" t="s">
        <v>11</v>
      </c>
      <c r="C15" s="7">
        <v>25021300</v>
      </c>
      <c r="D15" s="7">
        <v>283842</v>
      </c>
      <c r="E15" s="7">
        <v>8836354.6600000001</v>
      </c>
      <c r="F15" s="28">
        <f t="shared" si="1"/>
        <v>35.31532997885801</v>
      </c>
      <c r="G15" s="7">
        <f t="shared" si="2"/>
        <v>9120196.6600000001</v>
      </c>
      <c r="H15" s="28">
        <f t="shared" si="3"/>
        <v>36.449731468788592</v>
      </c>
      <c r="I15" s="7">
        <f t="shared" si="4"/>
        <v>15901103.34</v>
      </c>
    </row>
    <row r="16" spans="1:13" x14ac:dyDescent="0.2">
      <c r="A16" s="9"/>
      <c r="B16" s="37" t="s">
        <v>12</v>
      </c>
      <c r="C16" s="7">
        <v>2924700</v>
      </c>
      <c r="D16" s="7">
        <v>102220</v>
      </c>
      <c r="E16" s="7">
        <v>1541544.6</v>
      </c>
      <c r="F16" s="28">
        <f t="shared" si="1"/>
        <v>52.707785413888601</v>
      </c>
      <c r="G16" s="7">
        <f t="shared" si="2"/>
        <v>1643764.6</v>
      </c>
      <c r="H16" s="28">
        <f t="shared" si="3"/>
        <v>56.202844736212263</v>
      </c>
      <c r="I16" s="7">
        <f t="shared" si="4"/>
        <v>1280935.3999999999</v>
      </c>
    </row>
    <row r="17" spans="1:9" x14ac:dyDescent="0.2">
      <c r="A17" s="9"/>
      <c r="B17" s="37" t="s">
        <v>13</v>
      </c>
      <c r="C17" s="7">
        <v>19519925.16</v>
      </c>
      <c r="D17" s="7">
        <v>12291146.51</v>
      </c>
      <c r="E17" s="7">
        <v>1468251.16</v>
      </c>
      <c r="F17" s="28">
        <f t="shared" si="1"/>
        <v>7.5218073223391393</v>
      </c>
      <c r="G17" s="7">
        <f t="shared" si="2"/>
        <v>13759397.67</v>
      </c>
      <c r="H17" s="28">
        <f t="shared" si="3"/>
        <v>70.488987827656203</v>
      </c>
      <c r="I17" s="7">
        <f t="shared" si="4"/>
        <v>5760527.4900000002</v>
      </c>
    </row>
    <row r="18" spans="1:9" x14ac:dyDescent="0.2">
      <c r="A18" s="9"/>
      <c r="B18" s="37" t="s">
        <v>14</v>
      </c>
      <c r="C18" s="7">
        <v>135866880</v>
      </c>
      <c r="D18" s="7">
        <v>3055686.38</v>
      </c>
      <c r="E18" s="7">
        <v>36384212.659999996</v>
      </c>
      <c r="F18" s="28">
        <f t="shared" si="1"/>
        <v>26.779309762614698</v>
      </c>
      <c r="G18" s="7">
        <f t="shared" si="2"/>
        <v>39439899.039999999</v>
      </c>
      <c r="H18" s="28">
        <f t="shared" si="3"/>
        <v>29.028339386316961</v>
      </c>
      <c r="I18" s="7">
        <f t="shared" si="4"/>
        <v>96426980.960000008</v>
      </c>
    </row>
    <row r="19" spans="1:9" x14ac:dyDescent="0.2">
      <c r="A19" s="9"/>
      <c r="B19" s="37" t="s">
        <v>15</v>
      </c>
      <c r="C19" s="7">
        <v>3622700</v>
      </c>
      <c r="D19" s="7">
        <v>0</v>
      </c>
      <c r="E19" s="7">
        <v>490377</v>
      </c>
      <c r="F19" s="28">
        <f t="shared" si="1"/>
        <v>13.536229883788335</v>
      </c>
      <c r="G19" s="7">
        <f t="shared" si="2"/>
        <v>490377</v>
      </c>
      <c r="H19" s="28">
        <f t="shared" si="3"/>
        <v>13.536229883788335</v>
      </c>
      <c r="I19" s="7">
        <f t="shared" si="4"/>
        <v>3132323</v>
      </c>
    </row>
    <row r="20" spans="1:9" x14ac:dyDescent="0.2">
      <c r="A20" s="9"/>
      <c r="B20" s="37" t="s">
        <v>16</v>
      </c>
      <c r="C20" s="7">
        <v>2468000</v>
      </c>
      <c r="D20" s="7">
        <v>10500</v>
      </c>
      <c r="E20" s="7">
        <v>144380</v>
      </c>
      <c r="F20" s="28">
        <f t="shared" si="1"/>
        <v>5.8500810372771479</v>
      </c>
      <c r="G20" s="7">
        <f t="shared" si="2"/>
        <v>154880</v>
      </c>
      <c r="H20" s="28">
        <f t="shared" si="3"/>
        <v>6.2755267423014587</v>
      </c>
      <c r="I20" s="7">
        <f t="shared" si="4"/>
        <v>2313120</v>
      </c>
    </row>
    <row r="21" spans="1:9" x14ac:dyDescent="0.2">
      <c r="A21" s="9"/>
      <c r="B21" s="37" t="s">
        <v>17</v>
      </c>
      <c r="C21" s="7">
        <v>1911400</v>
      </c>
      <c r="D21" s="7">
        <v>8600</v>
      </c>
      <c r="E21" s="7">
        <v>211880</v>
      </c>
      <c r="F21" s="28">
        <f t="shared" si="1"/>
        <v>11.085068536151512</v>
      </c>
      <c r="G21" s="7">
        <f t="shared" si="2"/>
        <v>220480</v>
      </c>
      <c r="H21" s="28">
        <f t="shared" si="3"/>
        <v>11.535000523176729</v>
      </c>
      <c r="I21" s="7">
        <f t="shared" si="4"/>
        <v>1690920</v>
      </c>
    </row>
    <row r="22" spans="1:9" x14ac:dyDescent="0.2">
      <c r="A22" s="9"/>
      <c r="B22" s="38" t="s">
        <v>18</v>
      </c>
      <c r="C22" s="7">
        <v>17955550</v>
      </c>
      <c r="D22" s="7">
        <v>68400</v>
      </c>
      <c r="E22" s="7">
        <v>2893602.37</v>
      </c>
      <c r="F22" s="28">
        <f t="shared" si="1"/>
        <v>16.115364720100469</v>
      </c>
      <c r="G22" s="7">
        <f t="shared" si="2"/>
        <v>2962002.37</v>
      </c>
      <c r="H22" s="28">
        <f t="shared" si="3"/>
        <v>16.496305432025196</v>
      </c>
      <c r="I22" s="7">
        <f t="shared" si="4"/>
        <v>14993547.629999999</v>
      </c>
    </row>
    <row r="23" spans="1:9" x14ac:dyDescent="0.2">
      <c r="A23" s="9"/>
      <c r="B23" s="38" t="s">
        <v>19</v>
      </c>
      <c r="C23" s="7">
        <v>3497300</v>
      </c>
      <c r="D23" s="7">
        <v>88900</v>
      </c>
      <c r="E23" s="7">
        <v>579260</v>
      </c>
      <c r="F23" s="28">
        <f t="shared" si="1"/>
        <v>16.563062934263574</v>
      </c>
      <c r="G23" s="7">
        <f t="shared" si="2"/>
        <v>668160</v>
      </c>
      <c r="H23" s="28">
        <f t="shared" si="3"/>
        <v>19.105023875561148</v>
      </c>
      <c r="I23" s="7">
        <f t="shared" si="4"/>
        <v>2829140</v>
      </c>
    </row>
    <row r="24" spans="1:9" x14ac:dyDescent="0.2">
      <c r="A24" s="9"/>
      <c r="B24" s="37" t="s">
        <v>20</v>
      </c>
      <c r="C24" s="7">
        <v>2165800</v>
      </c>
      <c r="D24" s="7">
        <v>34320</v>
      </c>
      <c r="E24" s="7">
        <v>446674</v>
      </c>
      <c r="F24" s="28">
        <f t="shared" si="1"/>
        <v>20.623972665989474</v>
      </c>
      <c r="G24" s="7">
        <f t="shared" si="2"/>
        <v>480994</v>
      </c>
      <c r="H24" s="28">
        <f t="shared" si="3"/>
        <v>22.208606519530889</v>
      </c>
      <c r="I24" s="7">
        <f t="shared" si="4"/>
        <v>1684806</v>
      </c>
    </row>
    <row r="25" spans="1:9" x14ac:dyDescent="0.2">
      <c r="A25" s="9"/>
      <c r="B25" s="37" t="s">
        <v>21</v>
      </c>
      <c r="C25" s="7">
        <v>2342400</v>
      </c>
      <c r="D25" s="7">
        <v>0</v>
      </c>
      <c r="E25" s="7">
        <v>329889</v>
      </c>
      <c r="F25" s="28">
        <f t="shared" ref="F25:F39" si="7">E25*100/C25</f>
        <v>14.083376024590164</v>
      </c>
      <c r="G25" s="7">
        <f t="shared" ref="G25:G39" si="8">+D25+E25</f>
        <v>329889</v>
      </c>
      <c r="H25" s="28">
        <f t="shared" ref="H25:H39" si="9">G25*100/C25</f>
        <v>14.083376024590164</v>
      </c>
      <c r="I25" s="7">
        <f t="shared" ref="I25:I39" si="10">+C25-D25-E25</f>
        <v>2012511</v>
      </c>
    </row>
    <row r="26" spans="1:9" x14ac:dyDescent="0.2">
      <c r="A26" s="9"/>
      <c r="B26" s="37" t="s">
        <v>22</v>
      </c>
      <c r="C26" s="7">
        <v>20932460</v>
      </c>
      <c r="D26" s="7">
        <v>135707.5</v>
      </c>
      <c r="E26" s="7">
        <v>4667784.96</v>
      </c>
      <c r="F26" s="28">
        <f t="shared" si="7"/>
        <v>22.299266115879355</v>
      </c>
      <c r="G26" s="7">
        <f t="shared" si="8"/>
        <v>4803492.46</v>
      </c>
      <c r="H26" s="28">
        <f t="shared" si="9"/>
        <v>22.947577398929699</v>
      </c>
      <c r="I26" s="7">
        <f t="shared" si="10"/>
        <v>16128967.539999999</v>
      </c>
    </row>
    <row r="27" spans="1:9" x14ac:dyDescent="0.2">
      <c r="A27" s="10"/>
      <c r="B27" s="39" t="s">
        <v>23</v>
      </c>
      <c r="C27" s="8">
        <v>18249476</v>
      </c>
      <c r="D27" s="8">
        <v>115290</v>
      </c>
      <c r="E27" s="8">
        <v>2336805.1</v>
      </c>
      <c r="F27" s="31">
        <f t="shared" si="7"/>
        <v>12.804779161878402</v>
      </c>
      <c r="G27" s="8">
        <f t="shared" si="8"/>
        <v>2452095.1</v>
      </c>
      <c r="H27" s="31">
        <f t="shared" si="9"/>
        <v>13.43652332812186</v>
      </c>
      <c r="I27" s="8">
        <f t="shared" si="10"/>
        <v>15797380.9</v>
      </c>
    </row>
    <row r="28" spans="1:9" x14ac:dyDescent="0.2">
      <c r="A28" s="9"/>
      <c r="B28" s="37" t="s">
        <v>24</v>
      </c>
      <c r="C28" s="7">
        <v>1862500</v>
      </c>
      <c r="D28" s="7">
        <v>0</v>
      </c>
      <c r="E28" s="7">
        <v>27000</v>
      </c>
      <c r="F28" s="28">
        <f t="shared" si="7"/>
        <v>1.4496644295302012</v>
      </c>
      <c r="G28" s="7">
        <f t="shared" si="8"/>
        <v>27000</v>
      </c>
      <c r="H28" s="28">
        <f t="shared" si="9"/>
        <v>1.4496644295302012</v>
      </c>
      <c r="I28" s="7">
        <f t="shared" si="10"/>
        <v>1835500</v>
      </c>
    </row>
    <row r="29" spans="1:9" x14ac:dyDescent="0.2">
      <c r="A29" s="9"/>
      <c r="B29" s="37" t="s">
        <v>25</v>
      </c>
      <c r="C29" s="7">
        <v>1015000</v>
      </c>
      <c r="D29" s="7">
        <v>0</v>
      </c>
      <c r="E29" s="7">
        <v>108845</v>
      </c>
      <c r="F29" s="28">
        <f t="shared" si="7"/>
        <v>10.723645320197045</v>
      </c>
      <c r="G29" s="7">
        <f t="shared" si="8"/>
        <v>108845</v>
      </c>
      <c r="H29" s="28">
        <f t="shared" si="9"/>
        <v>10.723645320197045</v>
      </c>
      <c r="I29" s="7">
        <f t="shared" si="10"/>
        <v>906155</v>
      </c>
    </row>
    <row r="30" spans="1:9" x14ac:dyDescent="0.2">
      <c r="A30" s="9"/>
      <c r="B30" s="37" t="s">
        <v>26</v>
      </c>
      <c r="C30" s="7">
        <v>17342450</v>
      </c>
      <c r="D30" s="7">
        <v>482116.5</v>
      </c>
      <c r="E30" s="7">
        <v>5273462.6500000004</v>
      </c>
      <c r="F30" s="28">
        <f t="shared" si="7"/>
        <v>30.407829631914755</v>
      </c>
      <c r="G30" s="7">
        <f t="shared" si="8"/>
        <v>5755579.1500000004</v>
      </c>
      <c r="H30" s="28">
        <f t="shared" si="9"/>
        <v>33.18780881594008</v>
      </c>
      <c r="I30" s="7">
        <f t="shared" si="10"/>
        <v>11586870.85</v>
      </c>
    </row>
    <row r="31" spans="1:9" x14ac:dyDescent="0.2">
      <c r="A31" s="9"/>
      <c r="B31" s="37" t="s">
        <v>27</v>
      </c>
      <c r="C31" s="7">
        <v>3057100</v>
      </c>
      <c r="D31" s="7">
        <v>19550</v>
      </c>
      <c r="E31" s="7">
        <v>332179</v>
      </c>
      <c r="F31" s="28">
        <f t="shared" ref="F31" si="11">E31*100/C31</f>
        <v>10.8658205488862</v>
      </c>
      <c r="G31" s="7">
        <f t="shared" ref="G31" si="12">+D31+E31</f>
        <v>351729</v>
      </c>
      <c r="H31" s="28">
        <f t="shared" ref="H31" si="13">G31*100/C31</f>
        <v>11.505315495077033</v>
      </c>
      <c r="I31" s="7">
        <f t="shared" ref="I31" si="14">+C31-D31-E31</f>
        <v>2705371</v>
      </c>
    </row>
    <row r="32" spans="1:9" x14ac:dyDescent="0.2">
      <c r="A32" s="9"/>
      <c r="B32" s="37" t="s">
        <v>28</v>
      </c>
      <c r="C32" s="7">
        <v>3360300</v>
      </c>
      <c r="D32" s="7">
        <v>0</v>
      </c>
      <c r="E32" s="7">
        <v>780400</v>
      </c>
      <c r="F32" s="28">
        <f t="shared" si="7"/>
        <v>23.224116894324911</v>
      </c>
      <c r="G32" s="7">
        <f t="shared" si="8"/>
        <v>780400</v>
      </c>
      <c r="H32" s="28">
        <f t="shared" si="9"/>
        <v>23.224116894324911</v>
      </c>
      <c r="I32" s="7">
        <f t="shared" si="10"/>
        <v>2579900</v>
      </c>
    </row>
    <row r="33" spans="1:13" x14ac:dyDescent="0.2">
      <c r="A33" s="10"/>
      <c r="B33" s="39" t="s">
        <v>29</v>
      </c>
      <c r="C33" s="8">
        <v>3464100</v>
      </c>
      <c r="D33" s="8">
        <v>0</v>
      </c>
      <c r="E33" s="8">
        <v>190726</v>
      </c>
      <c r="F33" s="31">
        <f t="shared" si="7"/>
        <v>5.5057879391472531</v>
      </c>
      <c r="G33" s="8">
        <f t="shared" si="8"/>
        <v>190726</v>
      </c>
      <c r="H33" s="31">
        <f t="shared" si="9"/>
        <v>5.5057879391472531</v>
      </c>
      <c r="I33" s="8">
        <f t="shared" si="10"/>
        <v>3273374</v>
      </c>
    </row>
    <row r="34" spans="1:13" s="13" customFormat="1" x14ac:dyDescent="0.2">
      <c r="A34" s="17" t="s">
        <v>30</v>
      </c>
      <c r="B34" s="35"/>
      <c r="C34" s="16">
        <f>C35</f>
        <v>2156000</v>
      </c>
      <c r="D34" s="16">
        <f t="shared" ref="D34:E34" si="15">D35</f>
        <v>300</v>
      </c>
      <c r="E34" s="16">
        <f t="shared" si="15"/>
        <v>112690</v>
      </c>
      <c r="F34" s="19">
        <f t="shared" si="7"/>
        <v>5.2268089053803344</v>
      </c>
      <c r="G34" s="19">
        <f t="shared" si="8"/>
        <v>112990</v>
      </c>
      <c r="H34" s="19">
        <f t="shared" si="9"/>
        <v>5.2407235621521338</v>
      </c>
      <c r="I34" s="24">
        <f t="shared" si="10"/>
        <v>2043010</v>
      </c>
      <c r="J34" s="14"/>
      <c r="K34" s="14"/>
      <c r="L34" s="14"/>
      <c r="M34" s="14"/>
    </row>
    <row r="35" spans="1:13" x14ac:dyDescent="0.2">
      <c r="A35" s="10"/>
      <c r="B35" s="39" t="s">
        <v>31</v>
      </c>
      <c r="C35" s="8">
        <v>2156000</v>
      </c>
      <c r="D35" s="8">
        <v>300</v>
      </c>
      <c r="E35" s="8">
        <v>112690</v>
      </c>
      <c r="F35" s="31">
        <f t="shared" si="7"/>
        <v>5.2268089053803344</v>
      </c>
      <c r="G35" s="8">
        <f>+D35+E35</f>
        <v>112990</v>
      </c>
      <c r="H35" s="31">
        <f t="shared" si="9"/>
        <v>5.2407235621521338</v>
      </c>
      <c r="I35" s="8">
        <f t="shared" si="10"/>
        <v>2043010</v>
      </c>
    </row>
    <row r="36" spans="1:13" s="13" customFormat="1" x14ac:dyDescent="0.2">
      <c r="A36" s="17" t="s">
        <v>32</v>
      </c>
      <c r="B36" s="35"/>
      <c r="C36" s="16">
        <f>+C37</f>
        <v>144347402.58000001</v>
      </c>
      <c r="D36" s="16">
        <f t="shared" ref="D36:E36" si="16">+D37</f>
        <v>45673755.380000003</v>
      </c>
      <c r="E36" s="16">
        <f t="shared" si="16"/>
        <v>32152332.420000002</v>
      </c>
      <c r="F36" s="19">
        <f t="shared" si="7"/>
        <v>22.274271545815022</v>
      </c>
      <c r="G36" s="19">
        <f t="shared" si="8"/>
        <v>77826087.800000012</v>
      </c>
      <c r="H36" s="19">
        <f t="shared" si="9"/>
        <v>53.915821420387076</v>
      </c>
      <c r="I36" s="24">
        <f t="shared" si="10"/>
        <v>66521314.780000016</v>
      </c>
      <c r="J36" s="14"/>
      <c r="K36" s="14"/>
      <c r="L36" s="14"/>
      <c r="M36" s="14"/>
    </row>
    <row r="37" spans="1:13" x14ac:dyDescent="0.2">
      <c r="A37" s="9"/>
      <c r="B37" s="38" t="s">
        <v>33</v>
      </c>
      <c r="C37" s="7">
        <v>144347402.58000001</v>
      </c>
      <c r="D37" s="7">
        <v>45673755.380000003</v>
      </c>
      <c r="E37" s="7">
        <v>32152332.420000002</v>
      </c>
      <c r="F37" s="28">
        <f t="shared" si="7"/>
        <v>22.274271545815022</v>
      </c>
      <c r="G37" s="7">
        <f t="shared" si="8"/>
        <v>77826087.800000012</v>
      </c>
      <c r="H37" s="28">
        <f t="shared" si="9"/>
        <v>53.915821420387076</v>
      </c>
      <c r="I37" s="7">
        <f t="shared" si="10"/>
        <v>66521314.780000016</v>
      </c>
    </row>
    <row r="38" spans="1:13" s="13" customFormat="1" x14ac:dyDescent="0.2">
      <c r="A38" s="17" t="s">
        <v>34</v>
      </c>
      <c r="B38" s="35"/>
      <c r="C38" s="16">
        <f>+C39+C40</f>
        <v>31501700</v>
      </c>
      <c r="D38" s="16">
        <f>+D39+D40</f>
        <v>858540</v>
      </c>
      <c r="E38" s="16">
        <f>+E39+E40</f>
        <v>7782766.3600000003</v>
      </c>
      <c r="F38" s="19">
        <f t="shared" si="7"/>
        <v>24.70586146144494</v>
      </c>
      <c r="G38" s="19">
        <f t="shared" si="8"/>
        <v>8641306.3599999994</v>
      </c>
      <c r="H38" s="19">
        <f t="shared" si="9"/>
        <v>27.431238187145457</v>
      </c>
      <c r="I38" s="24">
        <f t="shared" si="10"/>
        <v>22860393.640000001</v>
      </c>
      <c r="J38" s="14"/>
      <c r="K38" s="14"/>
      <c r="L38" s="14"/>
      <c r="M38" s="14"/>
    </row>
    <row r="39" spans="1:13" x14ac:dyDescent="0.2">
      <c r="A39" s="9"/>
      <c r="B39" s="37" t="s">
        <v>35</v>
      </c>
      <c r="C39" s="7">
        <v>1172200</v>
      </c>
      <c r="D39" s="7">
        <v>35940</v>
      </c>
      <c r="E39" s="7">
        <v>489325</v>
      </c>
      <c r="F39" s="28">
        <f t="shared" si="7"/>
        <v>41.74415628732298</v>
      </c>
      <c r="G39" s="7">
        <f t="shared" si="8"/>
        <v>525265</v>
      </c>
      <c r="H39" s="28">
        <f t="shared" si="9"/>
        <v>44.810185975089574</v>
      </c>
      <c r="I39" s="7">
        <f t="shared" si="10"/>
        <v>646935</v>
      </c>
    </row>
    <row r="40" spans="1:13" x14ac:dyDescent="0.2">
      <c r="A40" s="9"/>
      <c r="B40" s="37" t="s">
        <v>36</v>
      </c>
      <c r="C40" s="7">
        <v>30329500</v>
      </c>
      <c r="D40" s="7">
        <v>822600</v>
      </c>
      <c r="E40" s="7">
        <v>7293441.3600000003</v>
      </c>
      <c r="F40" s="28">
        <f t="shared" ref="F40:F49" si="17">E40*100/C40</f>
        <v>24.047351126790748</v>
      </c>
      <c r="G40" s="7">
        <f t="shared" ref="G40:G49" si="18">+D40+E40</f>
        <v>8116041.3600000003</v>
      </c>
      <c r="H40" s="28">
        <f t="shared" ref="H40:H49" si="19">G40*100/C40</f>
        <v>26.759562010583757</v>
      </c>
      <c r="I40" s="7">
        <f t="shared" ref="I40:I49" si="20">+C40-D40-E40</f>
        <v>22213458.640000001</v>
      </c>
    </row>
    <row r="41" spans="1:13" s="13" customFormat="1" x14ac:dyDescent="0.2">
      <c r="A41" s="17" t="s">
        <v>37</v>
      </c>
      <c r="B41" s="35"/>
      <c r="C41" s="16">
        <f>+C42+C43+C44+C45</f>
        <v>0</v>
      </c>
      <c r="D41" s="16">
        <f>+D42+D43+D44+D45</f>
        <v>0</v>
      </c>
      <c r="E41" s="16">
        <f>+E42+E43+E44+E45</f>
        <v>0</v>
      </c>
      <c r="F41" s="41" t="e">
        <f t="shared" si="17"/>
        <v>#DIV/0!</v>
      </c>
      <c r="G41" s="19">
        <f t="shared" si="18"/>
        <v>0</v>
      </c>
      <c r="H41" s="41" t="e">
        <f t="shared" si="19"/>
        <v>#DIV/0!</v>
      </c>
      <c r="I41" s="24">
        <f t="shared" si="20"/>
        <v>0</v>
      </c>
      <c r="J41" s="14"/>
      <c r="K41" s="14"/>
      <c r="L41" s="14"/>
      <c r="M41" s="14"/>
    </row>
    <row r="42" spans="1:13" x14ac:dyDescent="0.2">
      <c r="A42" s="9"/>
      <c r="B42" s="38" t="s">
        <v>38</v>
      </c>
      <c r="C42" s="7">
        <v>0</v>
      </c>
      <c r="D42" s="7">
        <v>0</v>
      </c>
      <c r="E42" s="7">
        <v>0</v>
      </c>
      <c r="F42" s="42" t="e">
        <f t="shared" si="17"/>
        <v>#DIV/0!</v>
      </c>
      <c r="G42" s="7">
        <f t="shared" si="18"/>
        <v>0</v>
      </c>
      <c r="H42" s="42" t="e">
        <f t="shared" si="19"/>
        <v>#DIV/0!</v>
      </c>
      <c r="I42" s="7">
        <f t="shared" si="20"/>
        <v>0</v>
      </c>
      <c r="J42" s="3" t="s">
        <v>50</v>
      </c>
    </row>
    <row r="43" spans="1:13" x14ac:dyDescent="0.2">
      <c r="A43" s="9"/>
      <c r="B43" s="37" t="s">
        <v>39</v>
      </c>
      <c r="C43" s="7">
        <v>0</v>
      </c>
      <c r="D43" s="7">
        <v>0</v>
      </c>
      <c r="E43" s="7">
        <v>0</v>
      </c>
      <c r="F43" s="42" t="e">
        <f t="shared" si="17"/>
        <v>#DIV/0!</v>
      </c>
      <c r="G43" s="7">
        <f t="shared" si="18"/>
        <v>0</v>
      </c>
      <c r="H43" s="42" t="e">
        <f t="shared" si="19"/>
        <v>#DIV/0!</v>
      </c>
      <c r="I43" s="7">
        <f t="shared" si="20"/>
        <v>0</v>
      </c>
      <c r="J43" s="3" t="s">
        <v>50</v>
      </c>
    </row>
    <row r="44" spans="1:13" x14ac:dyDescent="0.2">
      <c r="A44" s="9"/>
      <c r="B44" s="37" t="s">
        <v>40</v>
      </c>
      <c r="C44" s="7">
        <v>0</v>
      </c>
      <c r="D44" s="7">
        <v>0</v>
      </c>
      <c r="E44" s="7">
        <v>0</v>
      </c>
      <c r="F44" s="42" t="e">
        <f t="shared" si="17"/>
        <v>#DIV/0!</v>
      </c>
      <c r="G44" s="7">
        <f t="shared" si="18"/>
        <v>0</v>
      </c>
      <c r="H44" s="42" t="e">
        <f t="shared" si="19"/>
        <v>#DIV/0!</v>
      </c>
      <c r="I44" s="7">
        <f t="shared" si="20"/>
        <v>0</v>
      </c>
      <c r="J44" s="3" t="s">
        <v>50</v>
      </c>
    </row>
    <row r="45" spans="1:13" x14ac:dyDescent="0.2">
      <c r="A45" s="9"/>
      <c r="B45" s="37" t="s">
        <v>41</v>
      </c>
      <c r="C45" s="7">
        <v>0</v>
      </c>
      <c r="D45" s="7">
        <v>0</v>
      </c>
      <c r="E45" s="7">
        <v>0</v>
      </c>
      <c r="F45" s="42" t="e">
        <f t="shared" si="17"/>
        <v>#DIV/0!</v>
      </c>
      <c r="G45" s="7">
        <f t="shared" si="18"/>
        <v>0</v>
      </c>
      <c r="H45" s="42" t="e">
        <f t="shared" si="19"/>
        <v>#DIV/0!</v>
      </c>
      <c r="I45" s="7">
        <f t="shared" si="20"/>
        <v>0</v>
      </c>
      <c r="J45" s="3" t="s">
        <v>50</v>
      </c>
    </row>
    <row r="46" spans="1:13" s="13" customFormat="1" x14ac:dyDescent="0.2">
      <c r="A46" s="17" t="s">
        <v>42</v>
      </c>
      <c r="B46" s="35"/>
      <c r="C46" s="16">
        <f>C47</f>
        <v>1795000</v>
      </c>
      <c r="D46" s="16">
        <f t="shared" ref="D46" si="21">D47</f>
        <v>0</v>
      </c>
      <c r="E46" s="16">
        <f t="shared" ref="E46" si="22">E47</f>
        <v>162940</v>
      </c>
      <c r="F46" s="19">
        <f t="shared" si="17"/>
        <v>9.0774373259052918</v>
      </c>
      <c r="G46" s="19">
        <f t="shared" si="18"/>
        <v>162940</v>
      </c>
      <c r="H46" s="19">
        <f t="shared" si="19"/>
        <v>9.0774373259052918</v>
      </c>
      <c r="I46" s="24">
        <f t="shared" si="20"/>
        <v>1632060</v>
      </c>
      <c r="J46" s="14"/>
      <c r="K46" s="14"/>
      <c r="L46" s="14"/>
      <c r="M46" s="14"/>
    </row>
    <row r="47" spans="1:13" x14ac:dyDescent="0.2">
      <c r="A47" s="9"/>
      <c r="B47" s="37" t="s">
        <v>43</v>
      </c>
      <c r="C47" s="7">
        <v>1795000</v>
      </c>
      <c r="D47" s="7">
        <v>0</v>
      </c>
      <c r="E47" s="7">
        <v>162940</v>
      </c>
      <c r="F47" s="28">
        <f t="shared" si="17"/>
        <v>9.0774373259052918</v>
      </c>
      <c r="G47" s="7">
        <f t="shared" si="18"/>
        <v>162940</v>
      </c>
      <c r="H47" s="28">
        <f t="shared" si="19"/>
        <v>9.0774373259052918</v>
      </c>
      <c r="I47" s="7">
        <f t="shared" si="20"/>
        <v>1632060</v>
      </c>
    </row>
    <row r="48" spans="1:13" s="13" customFormat="1" x14ac:dyDescent="0.2">
      <c r="A48" s="17" t="s">
        <v>46</v>
      </c>
      <c r="B48" s="35"/>
      <c r="C48" s="16">
        <f>C49</f>
        <v>5407800</v>
      </c>
      <c r="D48" s="16">
        <f t="shared" ref="D48:E48" si="23">D49</f>
        <v>37500</v>
      </c>
      <c r="E48" s="16">
        <f t="shared" si="23"/>
        <v>2042016</v>
      </c>
      <c r="F48" s="19">
        <f t="shared" si="17"/>
        <v>37.760568068345719</v>
      </c>
      <c r="G48" s="19">
        <f t="shared" si="18"/>
        <v>2079516</v>
      </c>
      <c r="H48" s="19">
        <f t="shared" si="19"/>
        <v>38.454010873183179</v>
      </c>
      <c r="I48" s="24">
        <f t="shared" si="20"/>
        <v>3328284</v>
      </c>
      <c r="J48" s="14"/>
      <c r="K48" s="14"/>
      <c r="L48" s="14"/>
      <c r="M48" s="14"/>
    </row>
    <row r="49" spans="1:9" x14ac:dyDescent="0.2">
      <c r="A49" s="27"/>
      <c r="B49" s="40" t="s">
        <v>44</v>
      </c>
      <c r="C49" s="18">
        <v>5407800</v>
      </c>
      <c r="D49" s="18">
        <v>37500</v>
      </c>
      <c r="E49" s="18">
        <v>2042016</v>
      </c>
      <c r="F49" s="29">
        <f t="shared" si="17"/>
        <v>37.760568068345719</v>
      </c>
      <c r="G49" s="18">
        <f t="shared" si="18"/>
        <v>2079516</v>
      </c>
      <c r="H49" s="29">
        <f t="shared" si="19"/>
        <v>38.454010873183179</v>
      </c>
      <c r="I49" s="18">
        <f t="shared" si="20"/>
        <v>3328284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.39370078740157483" right="0.39370078740157483" top="0.98425196850393704" bottom="0.78740157480314965" header="0.31496062992125984" footer="0.56000000000000005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user</cp:lastModifiedBy>
  <cp:lastPrinted>2023-12-15T04:19:47Z</cp:lastPrinted>
  <dcterms:created xsi:type="dcterms:W3CDTF">2021-11-16T03:51:08Z</dcterms:created>
  <dcterms:modified xsi:type="dcterms:W3CDTF">2023-12-15T04:19:51Z</dcterms:modified>
</cp:coreProperties>
</file>